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E10" i="1" l="1"/>
  <c r="D10" i="1"/>
  <c r="C10" i="1"/>
  <c r="E9" i="1"/>
  <c r="D9" i="1"/>
  <c r="C9" i="1"/>
  <c r="E8" i="1"/>
  <c r="D8" i="1"/>
  <c r="C8" i="1"/>
  <c r="C15" i="1" s="1"/>
  <c r="E7" i="1"/>
  <c r="E15" i="1" s="1"/>
  <c r="D7" i="1"/>
  <c r="D15" i="1" s="1"/>
</calcChain>
</file>

<file path=xl/sharedStrings.xml><?xml version="1.0" encoding="utf-8"?>
<sst xmlns="http://schemas.openxmlformats.org/spreadsheetml/2006/main" count="33" uniqueCount="23">
  <si>
    <t>S.O. proponente</t>
  </si>
  <si>
    <t>Descrizione opera</t>
  </si>
  <si>
    <t>Importo complessivo previsto</t>
  </si>
  <si>
    <t>fonte di finanziamento</t>
  </si>
  <si>
    <t>IGM</t>
  </si>
  <si>
    <r>
      <t xml:space="preserve">Esecuzione dei lavori per la realizzazione di </t>
    </r>
    <r>
      <rPr>
        <b/>
        <sz val="12"/>
        <color theme="1"/>
        <rFont val="Calibri"/>
        <family val="2"/>
        <scheme val="minor"/>
      </rPr>
      <t xml:space="preserve">piste ciclabili </t>
    </r>
    <r>
      <rPr>
        <sz val="12"/>
        <color theme="1"/>
        <rFont val="Calibri"/>
        <family val="2"/>
        <scheme val="minor"/>
      </rPr>
      <t xml:space="preserve">nell'ambito del </t>
    </r>
    <r>
      <rPr>
        <u/>
        <sz val="12"/>
        <color theme="1"/>
        <rFont val="Calibri"/>
        <family val="2"/>
        <scheme val="minor"/>
      </rPr>
      <t>POD</t>
    </r>
  </si>
  <si>
    <t>Disciplinare di incarico POD D.D. Dipartimento Mobilità e Trasporti di Roma Capitale n. 453/2016</t>
  </si>
  <si>
    <r>
      <t>Esecuzione dei lavori per la realizzazione di</t>
    </r>
    <r>
      <rPr>
        <b/>
        <sz val="12"/>
        <color theme="1"/>
        <rFont val="Calibri"/>
        <family val="2"/>
        <scheme val="minor"/>
      </rPr>
      <t xml:space="preserve"> aree pedonali </t>
    </r>
    <r>
      <rPr>
        <sz val="12"/>
        <color theme="1"/>
        <rFont val="Calibri"/>
        <family val="2"/>
        <scheme val="minor"/>
      </rPr>
      <t xml:space="preserve">nell'ambito del </t>
    </r>
    <r>
      <rPr>
        <u/>
        <sz val="12"/>
        <color theme="1"/>
        <rFont val="Calibri"/>
        <family val="2"/>
        <scheme val="minor"/>
      </rPr>
      <t>POD</t>
    </r>
  </si>
  <si>
    <r>
      <rPr>
        <u/>
        <sz val="12"/>
        <color theme="1"/>
        <rFont val="Calibri"/>
        <family val="2"/>
        <scheme val="minor"/>
      </rPr>
      <t>PON</t>
    </r>
    <r>
      <rPr>
        <sz val="12"/>
        <color theme="1"/>
        <rFont val="Calibri"/>
        <family val="2"/>
        <scheme val="minor"/>
      </rPr>
      <t xml:space="preserve"> - realizzazione </t>
    </r>
    <r>
      <rPr>
        <b/>
        <sz val="12"/>
        <color theme="1"/>
        <rFont val="Calibri"/>
        <family val="2"/>
        <scheme val="minor"/>
      </rPr>
      <t>piste ciclabili</t>
    </r>
  </si>
  <si>
    <t>Disciplinare di incarico PON Metro da Roma Capitale (da formalizzare)</t>
  </si>
  <si>
    <r>
      <rPr>
        <u/>
        <sz val="12"/>
        <color theme="1"/>
        <rFont val="Calibri"/>
        <family val="2"/>
        <scheme val="minor"/>
      </rPr>
      <t>PON</t>
    </r>
    <r>
      <rPr>
        <sz val="12"/>
        <color theme="1"/>
        <rFont val="Calibri"/>
        <family val="2"/>
        <scheme val="minor"/>
      </rPr>
      <t xml:space="preserve"> - realizzazione</t>
    </r>
    <r>
      <rPr>
        <b/>
        <sz val="12"/>
        <color theme="1"/>
        <rFont val="Calibri"/>
        <family val="2"/>
        <scheme val="minor"/>
      </rPr>
      <t xml:space="preserve"> parcheggi per biciclette</t>
    </r>
  </si>
  <si>
    <t>Incarico per l'attuazione di interventi finalizzati alla fluidificazione e la messa in sicurezza della viabilità principale (FLUIDIFICAZIONE 1)</t>
  </si>
  <si>
    <t xml:space="preserve">D.D. Dipartimento Mobilità e Trasporti di Roma Capitale n. 1502/2010 </t>
  </si>
  <si>
    <t>Interventi Sperimentali per la Manutenzione Programmata della Rete Viaria Principale della Città di Roma (FLUIDIFICAZIONE 2)</t>
  </si>
  <si>
    <t xml:space="preserve">D.D. Dipartimento Mobilità e Trasporti di Roma Capitale n. 1084/2011 </t>
  </si>
  <si>
    <t>Nuovi impianti di fermata TPL</t>
  </si>
  <si>
    <t>D.D. Dipartimento Mobilità e Trasporti di Roma Capitale n. 936/2012</t>
  </si>
  <si>
    <t>Affidamento  nuovo M7 per chiusura progetto Colombo  - segnaletica orizzontale e sistemi APL, Attraversamenti Pedonali Luminosi (sperimentazione)</t>
  </si>
  <si>
    <t>D.G.C. Roma Capitale n. 12/2010 - D.G.C. Roma Capitale n. 336/2012 - D.D. Dipartimento Mobilità e Trasporti di Roma Capitale n. 1395/2012 - autofinaziamento</t>
  </si>
  <si>
    <t>Affidamento  nuovo M8 per chiusura progetto Colombo (sperimentazione)</t>
  </si>
  <si>
    <t>D.G.C. Roma Capitale n. 12/2010 - D.G.C. Roma Capitale n. 336/2012 - D.D. Dipartimento Mobilità e Trasporti di Roma Capitale n. 1395/2012 - autofinanziamento</t>
  </si>
  <si>
    <t>TOTALE GENERALE IGM</t>
  </si>
  <si>
    <t>SCHEDA PER IMPLEMENTAZIONE PROGRAMMA TRIENNALE LAVORI PUBBLICI (OPERE ≥  € 100.000)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</si>
</sst>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4" fontId="3" fillId="0" borderId="12" xfId="1" applyFont="1" applyBorder="1" applyAlignment="1">
      <alignment horizontal="center" vertical="center"/>
    </xf>
    <xf numFmtId="44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4" fontId="3" fillId="0" borderId="14" xfId="1" applyFont="1" applyBorder="1" applyAlignment="1">
      <alignment horizontal="center" vertical="center"/>
    </xf>
    <xf numFmtId="44" fontId="3" fillId="0" borderId="14" xfId="1" applyFont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3" borderId="16" xfId="0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44" fontId="3" fillId="3" borderId="18" xfId="1" applyFont="1" applyFill="1" applyBorder="1" applyAlignment="1">
      <alignment horizontal="center" vertical="center"/>
    </xf>
    <xf numFmtId="44" fontId="3" fillId="3" borderId="18" xfId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4" fontId="4" fillId="4" borderId="21" xfId="0" applyNumberFormat="1" applyFont="1" applyFill="1" applyBorder="1"/>
    <xf numFmtId="0" fontId="2" fillId="4" borderId="22" xfId="0" applyFont="1" applyFill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2" sqref="F12"/>
    </sheetView>
  </sheetViews>
  <sheetFormatPr defaultRowHeight="15" x14ac:dyDescent="0.25"/>
  <cols>
    <col min="1" max="1" width="16" customWidth="1"/>
    <col min="2" max="2" width="72.5703125" customWidth="1"/>
    <col min="3" max="5" width="20.7109375" customWidth="1"/>
    <col min="6" max="6" width="38.5703125" customWidth="1"/>
  </cols>
  <sheetData>
    <row r="1" spans="1:7" x14ac:dyDescent="0.25">
      <c r="A1" s="32" t="s">
        <v>22</v>
      </c>
      <c r="B1" s="32"/>
      <c r="C1" s="32"/>
      <c r="D1" s="32"/>
      <c r="E1" s="32"/>
      <c r="F1" s="32"/>
      <c r="G1" s="32"/>
    </row>
    <row r="2" spans="1:7" ht="15.75" thickBot="1" x14ac:dyDescent="0.3"/>
    <row r="3" spans="1:7" ht="15.75" thickBot="1" x14ac:dyDescent="0.3">
      <c r="A3" s="1" t="s">
        <v>0</v>
      </c>
      <c r="B3" s="1" t="s">
        <v>1</v>
      </c>
      <c r="C3" s="2" t="s">
        <v>2</v>
      </c>
      <c r="D3" s="3"/>
      <c r="E3" s="4"/>
      <c r="F3" s="5" t="s">
        <v>3</v>
      </c>
      <c r="G3" s="33"/>
    </row>
    <row r="4" spans="1:7" ht="15.75" thickBot="1" x14ac:dyDescent="0.3">
      <c r="A4" s="6"/>
      <c r="B4" s="6"/>
      <c r="C4" s="7">
        <v>2017</v>
      </c>
      <c r="D4" s="8">
        <v>2018</v>
      </c>
      <c r="E4" s="9">
        <v>2019</v>
      </c>
      <c r="F4" s="10"/>
      <c r="G4" s="34"/>
    </row>
    <row r="5" spans="1:7" ht="47.25" x14ac:dyDescent="0.25">
      <c r="A5" s="11" t="s">
        <v>4</v>
      </c>
      <c r="B5" s="12" t="s">
        <v>5</v>
      </c>
      <c r="C5" s="13">
        <v>1354200</v>
      </c>
      <c r="D5" s="13">
        <v>1703177</v>
      </c>
      <c r="E5" s="14"/>
      <c r="F5" s="15" t="s">
        <v>6</v>
      </c>
      <c r="G5" s="34"/>
    </row>
    <row r="6" spans="1:7" ht="47.25" x14ac:dyDescent="0.25">
      <c r="A6" s="11" t="s">
        <v>4</v>
      </c>
      <c r="B6" s="12" t="s">
        <v>7</v>
      </c>
      <c r="C6" s="16">
        <v>558867</v>
      </c>
      <c r="D6" s="16">
        <v>1654247</v>
      </c>
      <c r="E6" s="17"/>
      <c r="F6" s="15" t="s">
        <v>6</v>
      </c>
      <c r="G6" s="34"/>
    </row>
    <row r="7" spans="1:7" ht="31.5" x14ac:dyDescent="0.25">
      <c r="A7" s="11" t="s">
        <v>4</v>
      </c>
      <c r="B7" s="12" t="s">
        <v>8</v>
      </c>
      <c r="C7" s="16"/>
      <c r="D7" s="16">
        <f>1800000/1.22</f>
        <v>1475409.8360655739</v>
      </c>
      <c r="E7" s="16">
        <f>1800000/1.22</f>
        <v>1475409.8360655739</v>
      </c>
      <c r="F7" s="15" t="s">
        <v>9</v>
      </c>
      <c r="G7" s="34"/>
    </row>
    <row r="8" spans="1:7" ht="31.5" x14ac:dyDescent="0.25">
      <c r="A8" s="11" t="s">
        <v>4</v>
      </c>
      <c r="B8" s="12" t="s">
        <v>10</v>
      </c>
      <c r="C8" s="16">
        <f>200000/1.22</f>
        <v>163934.42622950819</v>
      </c>
      <c r="D8" s="16">
        <f>1800000/1.22</f>
        <v>1475409.8360655739</v>
      </c>
      <c r="E8" s="16">
        <f>1400000/1.22</f>
        <v>1147540.9836065574</v>
      </c>
      <c r="F8" s="15" t="s">
        <v>9</v>
      </c>
      <c r="G8" s="34"/>
    </row>
    <row r="9" spans="1:7" ht="31.5" x14ac:dyDescent="0.25">
      <c r="A9" s="11" t="s">
        <v>4</v>
      </c>
      <c r="B9" s="18" t="s">
        <v>11</v>
      </c>
      <c r="C9" s="16">
        <f>355000/4</f>
        <v>88750</v>
      </c>
      <c r="D9" s="16">
        <f>355000/4*2</f>
        <v>177500</v>
      </c>
      <c r="E9" s="16">
        <f>355000/4</f>
        <v>88750</v>
      </c>
      <c r="F9" s="19" t="s">
        <v>12</v>
      </c>
      <c r="G9" s="34"/>
    </row>
    <row r="10" spans="1:7" ht="31.5" x14ac:dyDescent="0.25">
      <c r="A10" s="11" t="s">
        <v>4</v>
      </c>
      <c r="B10" s="18" t="s">
        <v>13</v>
      </c>
      <c r="C10" s="16">
        <f>1885000/4</f>
        <v>471250</v>
      </c>
      <c r="D10" s="16">
        <f>1885000/4*2</f>
        <v>942500</v>
      </c>
      <c r="E10" s="16">
        <f t="shared" ref="E10" si="0">1885000/4</f>
        <v>471250</v>
      </c>
      <c r="F10" s="19" t="s">
        <v>14</v>
      </c>
      <c r="G10" s="34"/>
    </row>
    <row r="11" spans="1:7" ht="31.5" x14ac:dyDescent="0.25">
      <c r="A11" s="11" t="s">
        <v>4</v>
      </c>
      <c r="B11" s="12" t="s">
        <v>15</v>
      </c>
      <c r="C11" s="16">
        <v>75000</v>
      </c>
      <c r="D11" s="16">
        <v>200000</v>
      </c>
      <c r="E11" s="17"/>
      <c r="F11" s="20" t="s">
        <v>16</v>
      </c>
      <c r="G11" s="34"/>
    </row>
    <row r="12" spans="1:7" ht="78.75" x14ac:dyDescent="0.25">
      <c r="A12" s="11" t="s">
        <v>4</v>
      </c>
      <c r="B12" s="21" t="s">
        <v>17</v>
      </c>
      <c r="C12" s="16">
        <v>60000</v>
      </c>
      <c r="D12" s="16"/>
      <c r="E12" s="17"/>
      <c r="F12" s="19" t="s">
        <v>18</v>
      </c>
      <c r="G12" s="34"/>
    </row>
    <row r="13" spans="1:7" ht="78.75" x14ac:dyDescent="0.25">
      <c r="A13" s="11" t="s">
        <v>4</v>
      </c>
      <c r="B13" s="21" t="s">
        <v>19</v>
      </c>
      <c r="C13" s="16">
        <v>160000</v>
      </c>
      <c r="D13" s="16"/>
      <c r="E13" s="17"/>
      <c r="F13" s="19" t="s">
        <v>20</v>
      </c>
      <c r="G13" s="34"/>
    </row>
    <row r="14" spans="1:7" ht="16.5" thickBot="1" x14ac:dyDescent="0.3">
      <c r="A14" s="22"/>
      <c r="B14" s="23"/>
      <c r="C14" s="24"/>
      <c r="D14" s="24"/>
      <c r="E14" s="25"/>
      <c r="F14" s="26"/>
      <c r="G14" s="34"/>
    </row>
    <row r="15" spans="1:7" ht="16.5" thickBot="1" x14ac:dyDescent="0.3">
      <c r="A15" s="27" t="s">
        <v>21</v>
      </c>
      <c r="B15" s="28"/>
      <c r="C15" s="29">
        <f>SUM(C5:C13)</f>
        <v>2932001.4262295081</v>
      </c>
      <c r="D15" s="29">
        <f>SUM(D5:D13)</f>
        <v>7628243.6721311472</v>
      </c>
      <c r="E15" s="29">
        <f>SUM(E5:E13)</f>
        <v>3182950.819672131</v>
      </c>
      <c r="F15" s="30"/>
      <c r="G15" s="35"/>
    </row>
    <row r="18" spans="1:1" x14ac:dyDescent="0.25">
      <c r="A18" s="31"/>
    </row>
  </sheetData>
  <mergeCells count="6">
    <mergeCell ref="A3:A4"/>
    <mergeCell ref="B3:B4"/>
    <mergeCell ref="C3:E3"/>
    <mergeCell ref="F3:F4"/>
    <mergeCell ref="A15:B15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sminguzzi</dc:creator>
  <cp:lastModifiedBy>sminguzzi</cp:lastModifiedBy>
  <dcterms:created xsi:type="dcterms:W3CDTF">2017-04-04T14:07:18Z</dcterms:created>
  <dcterms:modified xsi:type="dcterms:W3CDTF">2017-04-04T14:08:33Z</dcterms:modified>
</cp:coreProperties>
</file>